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<sst xmlns="http://schemas.openxmlformats.org/spreadsheetml/2006/main" count="294" uniqueCount="109">
  <si>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</si>
  <si>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</si>
  <si>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</si>
  <si>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</si>
  <si>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</si>
  <si>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</si>
  <si>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</si>
  <si>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</si>
  <si>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</si>
  <si>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</si>
  <si>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</si>
  <si>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</si>
  <si>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</si>
  <si>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</si>
  <si>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</si>
  <si>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</si>
  <si>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</si>
  <si>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</si>
  <si>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</si>
  <si>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</si>
  <si>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</si>
  <si>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</si>
  <si>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</si>
  <si>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</si>
  <si>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</si>
  <si>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</si>
  <si>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</si>
  <si>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</si>
  <si>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</si>
  <si>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</si>
  <si>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</si>
  <si>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</si>
  <si>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</si>
  <si>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</si>
  <si>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</si>
  <si>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</si>
  <si>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</si>
  <si>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</si>
  <si>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</si>
  <si>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</si>
  <si>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</si>
  <si>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</si>
  <si>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</si>
  <si>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</si>
  <si>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</si>
  <si>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</si>
  <si>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</si>
  <si>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</si>
  <si>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</si>
  <si>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</si>
  <si>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</si>
  <si>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</si>
  <si>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</si>
  <si>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</si>
  <si>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</si>
  <si>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</si>
  <si>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</si>
  <si>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</si>
  <si>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</si>
  <si>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</si>
  <si>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</si>
  <si>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</si>
  <si>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</si>
  <si>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</si>
  <si>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</si>
  <si>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</si>
  <si>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</si>
  <si>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</si>
  <si>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</si>
  <si>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</si>
  <si>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</si>
  <si>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</si>
  <si>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</si>
  <si>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</si>
  <si>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</si>
  <si>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</si>
  <si>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</si>
  <si>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</si>
  <si>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</si>
  <si>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</si>
  <si>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</si>
  <si>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</si>
  <si>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</si>
  <si>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</si>
  <si>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</si>
  <si>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</si>
  <si>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</si>
  <si>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</si>
  <si>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</si>
  <si>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</si>
  <si>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</si>
  <si>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</si>
  <si>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</si>
  <si>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</si>
  <si>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</si>
  <si>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</si>
  <si>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</si>
  <si>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</si>
  <si>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</si>
  <si>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</si>
  <si>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</si>
  <si>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</si>
  <si>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</si>
  <si>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</si>
  <si>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23.07.2019</t>
  </si>
  <si>
    <r>
      <t xml:space="preserve">станом на 23.07.2019р.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</si>
  <si>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</si>
  <si>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</si>
  <si>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23.07.2019р.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</si>
</sst>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1.8"/>
      <color indexed="8"/>
      <name val="Times New Roman"/>
      <family val="1"/>
    </font>
    <font>
      <sz val="3.15"/>
      <color indexed="8"/>
      <name val="Times New Roman"/>
      <family val="1"/>
    </font>
    <font>
      <sz val="4.4"/>
      <color indexed="8"/>
      <name val="Times New Roman"/>
      <family val="1"/>
    </font>
    <font>
      <sz val="7.4"/>
      <color indexed="8"/>
      <name val="Times New Roman"/>
      <family val="1"/>
    </font>
    <font>
      <sz val="6.5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1196120"/>
        <c:axId val="35220761"/>
      </c:lineChart>
      <c:catAx>
        <c:axId val="41196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20761"/>
        <c:crosses val="autoZero"/>
        <c:auto val="0"/>
        <c:lblOffset val="100"/>
        <c:tickLblSkip val="1"/>
        <c:noMultiLvlLbl val="0"/>
      </c:catAx>
      <c:valAx>
        <c:axId val="352207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961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8551394"/>
        <c:axId val="34309363"/>
      </c:lineChart>
      <c:catAx>
        <c:axId val="485513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09363"/>
        <c:crosses val="autoZero"/>
        <c:auto val="0"/>
        <c:lblOffset val="100"/>
        <c:tickLblSkip val="1"/>
        <c:noMultiLvlLbl val="0"/>
      </c:catAx>
      <c:valAx>
        <c:axId val="3430936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513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40348812"/>
        <c:axId val="27594989"/>
      </c:lineChart>
      <c:catAx>
        <c:axId val="403488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4989"/>
        <c:crosses val="autoZero"/>
        <c:auto val="0"/>
        <c:lblOffset val="100"/>
        <c:tickLblSkip val="1"/>
        <c:noMultiLvlLbl val="0"/>
      </c:catAx>
      <c:valAx>
        <c:axId val="2759498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488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7028310"/>
        <c:axId val="20601607"/>
      </c:lineChart>
      <c:catAx>
        <c:axId val="47028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01607"/>
        <c:crosses val="autoZero"/>
        <c:auto val="0"/>
        <c:lblOffset val="100"/>
        <c:tickLblSkip val="1"/>
        <c:noMultiLvlLbl val="0"/>
      </c:catAx>
      <c:valAx>
        <c:axId val="20601607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28310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51196736"/>
        <c:axId val="58117441"/>
      </c:lineChart>
      <c:dateAx>
        <c:axId val="511967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1744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11744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9673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53294922"/>
        <c:axId val="9892251"/>
      </c:lineChart>
      <c:dateAx>
        <c:axId val="53294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922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89225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9492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21921396"/>
        <c:axId val="63074837"/>
      </c:lineChart>
      <c:dateAx>
        <c:axId val="219213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748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07483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2139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0802622"/>
        <c:axId val="8788143"/>
      </c:bar3D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88143"/>
        <c:crosses val="autoZero"/>
        <c:auto val="1"/>
        <c:lblOffset val="100"/>
        <c:tickLblSkip val="1"/>
        <c:noMultiLvlLbl val="0"/>
      </c:catAx>
      <c:valAx>
        <c:axId val="8788143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0262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1984424"/>
        <c:axId val="40750953"/>
      </c:bar3DChart>
      <c:catAx>
        <c:axId val="1198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50953"/>
        <c:crosses val="autoZero"/>
        <c:auto val="1"/>
        <c:lblOffset val="100"/>
        <c:tickLblSkip val="1"/>
        <c:noMultiLvlLbl val="0"/>
      </c:catAx>
      <c:valAx>
        <c:axId val="40750953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8442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1 035 789,5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- 50 315,7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- 68 859,1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0</v>
          </cell>
          <cell r="K6">
            <v>939585.6800000006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0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939.5856800000006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G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:U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7101.950625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7102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7102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7102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7102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7102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7102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7102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7102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7102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7102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7102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7102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7102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7102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7102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7102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43670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7102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43671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3600</v>
      </c>
      <c r="P22" s="3">
        <f t="shared" si="1"/>
        <v>0</v>
      </c>
      <c r="Q22" s="2">
        <v>7102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7102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7102</v>
      </c>
      <c r="R24" s="102"/>
      <c r="S24" s="103"/>
      <c r="T24" s="104"/>
      <c r="U24" s="111"/>
      <c r="V24" s="112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7102</v>
      </c>
      <c r="R25" s="102"/>
      <c r="S25" s="103"/>
      <c r="T25" s="104"/>
      <c r="U25" s="111"/>
      <c r="V25" s="112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7102</v>
      </c>
      <c r="R26" s="98"/>
      <c r="S26" s="99"/>
      <c r="T26" s="100"/>
      <c r="U26" s="126"/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72951.17000000001</v>
      </c>
      <c r="C27" s="85">
        <f t="shared" si="4"/>
        <v>848.4999999999999</v>
      </c>
      <c r="D27" s="107">
        <f t="shared" si="4"/>
        <v>848.4999999999999</v>
      </c>
      <c r="E27" s="107">
        <f t="shared" si="4"/>
        <v>0</v>
      </c>
      <c r="F27" s="85">
        <f t="shared" si="4"/>
        <v>4284.54</v>
      </c>
      <c r="G27" s="85">
        <f t="shared" si="4"/>
        <v>5676.110000000001</v>
      </c>
      <c r="H27" s="85">
        <f t="shared" si="4"/>
        <v>25396.090000000004</v>
      </c>
      <c r="I27" s="85">
        <f t="shared" si="4"/>
        <v>1448.61</v>
      </c>
      <c r="J27" s="85">
        <f t="shared" si="4"/>
        <v>418.84</v>
      </c>
      <c r="K27" s="85">
        <f t="shared" si="4"/>
        <v>753.6</v>
      </c>
      <c r="L27" s="85">
        <f t="shared" si="4"/>
        <v>655</v>
      </c>
      <c r="M27" s="84">
        <f t="shared" si="4"/>
        <v>1198.749999999997</v>
      </c>
      <c r="N27" s="84">
        <f t="shared" si="4"/>
        <v>113631.21</v>
      </c>
      <c r="O27" s="84">
        <f t="shared" si="4"/>
        <v>164000</v>
      </c>
      <c r="P27" s="86">
        <f>N27/O27</f>
        <v>0.6928732317073171</v>
      </c>
      <c r="Q27" s="2"/>
      <c r="R27" s="75">
        <f>SUM(R4:R26)</f>
        <v>962.5</v>
      </c>
      <c r="S27" s="75">
        <f>SUM(S4:S26)</f>
        <v>37.5</v>
      </c>
      <c r="T27" s="75">
        <f>SUM(T4:T26)</f>
        <v>32.54</v>
      </c>
      <c r="U27" s="128">
        <f>SUM(U4:U26)</f>
        <v>0</v>
      </c>
      <c r="V27" s="129"/>
      <c r="W27" s="110">
        <f>R27+S27+U27+T27+V27</f>
        <v>1032.54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43669</v>
      </c>
      <c r="S32" s="131">
        <v>0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43669</v>
      </c>
      <c r="S42" s="120">
        <v>939.5856800000006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106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107</v>
      </c>
      <c r="P27" s="161"/>
    </row>
    <row r="28" spans="1:16" ht="30.75" customHeight="1">
      <c r="A28" s="151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липень!S42</f>
        <v>939.5856800000006</v>
      </c>
      <c r="B29" s="45">
        <v>45070</v>
      </c>
      <c r="C29" s="45">
        <v>1481.69</v>
      </c>
      <c r="D29" s="45">
        <v>13733</v>
      </c>
      <c r="E29" s="45">
        <v>50.64</v>
      </c>
      <c r="F29" s="45">
        <v>10025</v>
      </c>
      <c r="G29" s="45">
        <v>3464.27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5008.6</v>
      </c>
      <c r="N29" s="47">
        <f>M29-L29</f>
        <v>-63833.4</v>
      </c>
      <c r="O29" s="162">
        <f>липень!S32</f>
        <v>0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635610.75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93415.83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190857.37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21170.819999999996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62475.74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6874.36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20504.89000000007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1035789.4500000001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1481.69</v>
      </c>
    </row>
    <row r="59" spans="1:3" ht="25.5">
      <c r="A59" s="76" t="s">
        <v>53</v>
      </c>
      <c r="B59" s="9">
        <f>D29</f>
        <v>13733</v>
      </c>
      <c r="C59" s="9">
        <f>E29</f>
        <v>50.64</v>
      </c>
    </row>
    <row r="60" spans="1:3" ht="12.75">
      <c r="A60" s="76" t="s">
        <v>54</v>
      </c>
      <c r="B60" s="9">
        <f>F29</f>
        <v>10025</v>
      </c>
      <c r="C60" s="9">
        <f>G29</f>
        <v>3464.27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3" sqref="H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2019-07-23T12:58:42Z</dcterms:modified>
  <cp:category/>
  <cp:version/>
  <cp:contentType/>
  <cp:contentStatus/>
</cp:coreProperties>
</file>